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48e3de500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a95f3cd171c94dbd"/>
    <x:sheet xmlns:r="http://schemas.openxmlformats.org/officeDocument/2006/relationships" name="Inputs and sources" sheetId="2" r:id="R369d07d3de674e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0.00"/>
    <x:numFmt numFmtId="202" formatCode="#,##0.00"/>
    <x:numFmt numFmtId="203" formatCode="0.000"/>
    <x:numFmt numFmtId="204" formatCode="0.000000"/>
  </x:numFmts>
  <x:fonts count="6">
    <x:font>
      <x:sz val="11"/>
      <x:name val="Carlito"/>
    </x:font>
    <x:font>
      <x:sz val="11"/>
      <x:color rgb="FF25364A"/>
      <x:name val="Arial"/>
    </x:font>
    <x:font>
      <x:b/>
      <x:sz val="16"/>
      <x:color rgb="FF203B59"/>
      <x:name val="Arial"/>
    </x:font>
    <x:font>
      <x:sz val="11"/>
      <x:color rgb="FF65758A"/>
      <x:name val="Arial"/>
    </x:font>
    <x:font>
      <x:b/>
      <x:sz val="11"/>
      <x:color rgb="FFFFFFFF"/>
      <x:name val="Arial"/>
    </x:font>
    <x:font>
      <x:b/>
      <x:sz val="12"/>
      <x:color rgb="FF203B5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B59"/>
      </x:patternFill>
    </x:fill>
    <x:fill>
      <x:patternFill patternType="solid">
        <x:fgColor rgb="FFFFF1C9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203B59"/>
      </x:bottom>
      <x:diagonal/>
    </x:border>
    <x:border>
      <x:left/>
      <x:right/>
      <x:top/>
      <x:bottom style="thin">
        <x:color rgb="FFCBD3DC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horizontal="right" vertical="center"/>
    </x:xf>
    <x:xf numFmtId="201" fontId="1" fillId="0" borderId="2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C2F23"/>
      </x:font>
      <x:fill>
        <x:patternFill patternType="solid">
          <x:bgColor rgb="FFFCE4D6"/>
        </x:patternFill>
      </x:fill>
    </x:dxf>
    <x:dxf>
      <x:font>
        <x:b/>
        <x:color rgb="FF9C2F23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c8f9a4d334109" /><Relationship Type="http://schemas.openxmlformats.org/officeDocument/2006/relationships/theme" Target="/xl/theme/theme1.xml" Id="Rc7af288bc0194730" /><Relationship Type="http://schemas.openxmlformats.org/officeDocument/2006/relationships/sharedStrings" Target="/xl/sharedStrings.xml" Id="R1045e9329bea4dc3" /><Relationship Type="http://schemas.openxmlformats.org/officeDocument/2006/relationships/worksheet" Target="/xl/worksheets/sheet1.xml" Id="Ra95f3cd171c94dbd" /><Relationship Type="http://schemas.openxmlformats.org/officeDocument/2006/relationships/worksheet" Target="/xl/worksheets/sheet2.xml" Id="R369d07d3de674e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1e021b07381499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Estimated documents per hour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Luna Responses documents/hour</c:v>
          </c:tx>
          <c:spPr>
            <a:solidFill xmlns:a="http://schemas.openxmlformats.org/drawingml/2006/main">
              <a:srgbClr val="326B9B"/>
            </a:solidFill>
          </c:spPr>
          <c:cat>
            <c:strRef>
              <c:f>'Comparison'!$A$6:$A$11</c:f>
              <c:strCache>
                <c:ptCount val="0"/>
              </c:strCache>
            </c:strRef>
          </c:cat>
          <c:val>
            <c:numRef>
              <c:f>'Comparison'!$D$6:$D$11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Luna Decisions documents/hour</c:v>
          </c:tx>
          <c:spPr>
            <a:solidFill xmlns:a="http://schemas.openxmlformats.org/drawingml/2006/main">
              <a:srgbClr val="D58829"/>
            </a:solidFill>
          </c:spPr>
          <c:cat>
            <c:strRef>
              <c:f>'Comparison'!$A$6:$A$11</c:f>
              <c:strCache>
                <c:ptCount val="0"/>
              </c:strCache>
            </c:strRef>
          </c:cat>
          <c:val>
            <c:numRef>
              <c:f>'Comparison'!$E$6:$E$11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Documents/hour</a:t>
                </a:r>
              </a:p>
            </c:rich>
          </c:tx>
          <c:overlay val="0"/>
        </c:title>
        <c:numFmt formatCode="0,&quot;K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13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1e021b07381499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f6ae796e54d4bfe" /></Relationships>
</file>

<file path=xl/worksheets/sheet1.xml><?xml version="1.0" encoding="utf-8"?>
<x:worksheet xmlns:x="http://schemas.openxmlformats.org/spreadsheetml/2006/main">
  <x:sheetPr>
    <x:tabColor rgb="FF203B59"/>
  </x:sheetPr>
  <x:sheetViews>
    <x:sheetView showGridLines="0" workbookViewId="0"/>
  </x:sheetViews>
  <x:sheetFormatPr defaultRowHeight="15"/>
  <x:cols>
    <x:col min="1" max="1" width="34" hidden="0" customWidth="1"/>
    <x:col min="2" max="2" width="15" hidden="0" customWidth="1"/>
    <x:col min="3" max="3" width="15" hidden="0" customWidth="1"/>
    <x:col min="4" max="4" width="20" hidden="0" customWidth="1"/>
    <x:col min="5" max="5" width="20" hidden="0" customWidth="1"/>
    <x:col min="6" max="6" width="16" hidden="0" customWidth="1"/>
    <x:col min="7" max="7" width="16" hidden="0" customWidth="1"/>
    <x:col min="8" max="8" width="2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4" t="str">
        <x:v>Azure drive throughput and Luna APIs</x:v>
      </x:c>
      <x:c r="B2" s="5"/>
      <x:c r="C2" s="5"/>
      <x:c r="D2" s="5"/>
      <x:c r="E2" s="5"/>
      <x:c r="F2" s="5"/>
      <x:c r="G2" s="5"/>
      <x:c r="H2" s="5"/>
    </x:row>
    <x:row r="3" ht="24" customHeight="1">
      <x:c r="A3" s="7" t="str">
        <x:v>Informational estimates for 1,000,000 documents. Azure specifications reviewed October 8, 2026.</x:v>
      </x:c>
      <x:c r="B3" s="7"/>
      <x:c r="C3" s="7"/>
      <x:c r="D3" s="7"/>
      <x:c r="E3" s="7"/>
      <x:c r="F3" s="7"/>
      <x:c r="G3" s="7"/>
      <x:c r="H3" s="7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58" customHeight="1">
      <x:c r="A5" s="11" t="str">
        <x:v>Azure Files drive</x:v>
      </x:c>
      <x:c r="B5" s="11" t="str">
        <x:v>Baseline / assumed read MiB/s</x:v>
      </x:c>
      <x:c r="C5" s="11" t="str">
        <x:v>Effective read MiB/s</x:v>
      </x:c>
      <x:c r="D5" s="11" t="str">
        <x:v>Luna Responses documents/hour</x:v>
      </x:c>
      <x:c r="E5" s="11" t="str">
        <x:v>Luna Decisions documents/hour</x:v>
      </x:c>
      <x:c r="F5" s="11" t="str">
        <x:v>Responses hours</x:v>
      </x:c>
      <x:c r="G5" s="11" t="str">
        <x:v>Decisions hours</x:v>
      </x:c>
      <x:c r="H5" s="11" t="str">
        <x:v>Capacity status</x:v>
      </x:c>
    </x:row>
    <x:row r="6" ht="28" customHeight="1">
      <x:c r="A6" s="2" t="str">
        <x:v>HDD Transaction optimized</x:v>
      </x:c>
      <x:c r="B6" s="14" t="n">
        <x:f>$B$42</x:f>
        <x:v>100</x:v>
      </x:c>
      <x:c r="C6" s="14" t="n">
        <x:f>IF($B$41=0,B6,MIN(B6,$B$41))</x:f>
        <x:v>100</x:v>
      </x:c>
      <x:c r="D6" s="14" t="n">
        <x:f>IF(H6="Fits",MIN(C6/$B$38,$B$40/'Inputs and sources'!$B$6)*3600,"")</x:f>
        <x:v>84728.9005924489</x:v>
      </x:c>
      <x:c r="E6" s="14" t="n">
        <x:f>IF(H6="Fits",MIN(C6/$B$38,$B$40/'Inputs and sources'!$B$7)*3600,"")</x:f>
        <x:v>360000</x:v>
      </x:c>
      <x:c r="F6" s="15" t="n">
        <x:f>IF(H6="Fits",$B$37/D6,"")</x:f>
        <x:v>11.802348348765435</x:v>
      </x:c>
      <x:c r="G6" s="15" t="n">
        <x:f>IF(H6="Fits",$B$37/E6,"")</x:f>
        <x:v>2.7777777777777777</x:v>
      </x:c>
      <x:c r="H6" s="16" t="str">
        <x:f>IF($B$45&lt;&gt;"Valid","Check inputs",IF($B$39&gt;'Inputs and sources'!B13,"Above share limit",IF($B$39*1024&lt;'Inputs and sources'!C13,"Below share minimum",IF($B$44&gt;$B$39,"Insufficient","Fits"))))</x:f>
        <x:v>Fits</x:v>
      </x:c>
    </x:row>
    <x:row r="7" ht="28" customHeight="1">
      <x:c r="A7" s="2" t="str">
        <x:v>HDD Hot</x:v>
      </x:c>
      <x:c r="B7" s="14" t="n">
        <x:f>$B$42</x:f>
        <x:v>100</x:v>
      </x:c>
      <x:c r="C7" s="14" t="n">
        <x:f>IF($B$41=0,B7,MIN(B7,$B$41))</x:f>
        <x:v>100</x:v>
      </x:c>
      <x:c r="D7" s="14" t="n">
        <x:f>IF(H7="Fits",MIN(C7/$B$38,$B$40/'Inputs and sources'!$B$6)*3600,"")</x:f>
        <x:v>84728.9005924489</x:v>
      </x:c>
      <x:c r="E7" s="14" t="n">
        <x:f>IF(H7="Fits",MIN(C7/$B$38,$B$40/'Inputs and sources'!$B$7)*3600,"")</x:f>
        <x:v>360000</x:v>
      </x:c>
      <x:c r="F7" s="15" t="n">
        <x:f>IF(H7="Fits",$B$37/D7,"")</x:f>
        <x:v>11.802348348765435</x:v>
      </x:c>
      <x:c r="G7" s="15" t="n">
        <x:f>IF(H7="Fits",$B$37/E7,"")</x:f>
        <x:v>2.7777777777777777</x:v>
      </x:c>
      <x:c r="H7" s="16" t="str">
        <x:f>IF($B$45&lt;&gt;"Valid","Check inputs",IF($B$39&gt;'Inputs and sources'!B14,"Above share limit",IF($B$39*1024&lt;'Inputs and sources'!C14,"Below share minimum",IF($B$44&gt;$B$39,"Insufficient","Fits"))))</x:f>
        <x:v>Fits</x:v>
      </x:c>
    </x:row>
    <x:row r="8" ht="28" customHeight="1">
      <x:c r="A8" s="2" t="str">
        <x:v>HDD Cool</x:v>
      </x:c>
      <x:c r="B8" s="14" t="n">
        <x:f>$B$42</x:f>
        <x:v>100</x:v>
      </x:c>
      <x:c r="C8" s="14" t="n">
        <x:f>IF($B$41=0,B8,MIN(B8,$B$41))</x:f>
        <x:v>100</x:v>
      </x:c>
      <x:c r="D8" s="14" t="n">
        <x:f>IF(H8="Fits",MIN(C8/$B$38,$B$40/'Inputs and sources'!$B$6)*3600,"")</x:f>
        <x:v>84728.9005924489</x:v>
      </x:c>
      <x:c r="E8" s="14" t="n">
        <x:f>IF(H8="Fits",MIN(C8/$B$38,$B$40/'Inputs and sources'!$B$7)*3600,"")</x:f>
        <x:v>360000</x:v>
      </x:c>
      <x:c r="F8" s="15" t="n">
        <x:f>IF(H8="Fits",$B$37/D8,"")</x:f>
        <x:v>11.802348348765435</x:v>
      </x:c>
      <x:c r="G8" s="15" t="n">
        <x:f>IF(H8="Fits",$B$37/E8,"")</x:f>
        <x:v>2.7777777777777777</x:v>
      </x:c>
      <x:c r="H8" s="16" t="str">
        <x:f>IF($B$45&lt;&gt;"Valid","Check inputs",IF($B$39&gt;'Inputs and sources'!B15,"Above share limit",IF($B$39*1024&lt;'Inputs and sources'!C15,"Below share minimum",IF($B$44&gt;$B$39,"Insufficient","Fits"))))</x:f>
        <x:v>Fits</x:v>
      </x:c>
    </x:row>
    <x:row r="9" ht="28" customHeight="1">
      <x:c r="A9" s="2" t="str">
        <x:v>HDD provisioned v2</x:v>
      </x:c>
      <x:c r="B9" s="14" t="n">
        <x:f>MIN('Inputs and sources'!F16,'Inputs and sources'!B22+ROUNDUP('Inputs and sources'!C22*$B$39*1024,0)+ROUNDUP('Inputs and sources'!D22*$B$39*1024,0))</x:f>
        <x:v>81</x:v>
      </x:c>
      <x:c r="C9" s="14" t="n">
        <x:f>IF($B$41=0,B9,MIN(B9,$B$41))</x:f>
        <x:v>81</x:v>
      </x:c>
      <x:c r="D9" s="14" t="n">
        <x:f>IF(H9="Fits",MIN(C9/$B$38,$B$40/'Inputs and sources'!$B$6)*3600,"")</x:f>
        <x:v>84728.9005924489</x:v>
      </x:c>
      <x:c r="E9" s="14" t="n">
        <x:f>IF(H9="Fits",MIN(C9/$B$38,$B$40/'Inputs and sources'!$B$7)*3600,"")</x:f>
        <x:v>291600</x:v>
      </x:c>
      <x:c r="F9" s="15" t="n">
        <x:f>IF(H9="Fits",$B$37/D9,"")</x:f>
        <x:v>11.802348348765435</x:v>
      </x:c>
      <x:c r="G9" s="15" t="n">
        <x:f>IF(H9="Fits",$B$37/E9,"")</x:f>
        <x:v>3.429355281207133</x:v>
      </x:c>
      <x:c r="H9" s="16" t="str">
        <x:f>IF($B$45&lt;&gt;"Valid","Check inputs",IF($B$39&gt;'Inputs and sources'!B16,"Above share limit",IF($B$39*1024&lt;'Inputs and sources'!C16,"Below share minimum",IF($B$44&gt;$B$39,"Insufficient","Fits"))))</x:f>
        <x:v>Fits</x:v>
      </x:c>
    </x:row>
    <x:row r="10" ht="28" customHeight="1">
      <x:c r="A10" s="2" t="str">
        <x:v>SSD provisioned v2</x:v>
      </x:c>
      <x:c r="B10" s="14" t="n">
        <x:f>MIN('Inputs and sources'!F17,'Inputs and sources'!B23+ROUNDUP('Inputs and sources'!C23*$B$39*1024,0)+ROUNDUP('Inputs and sources'!D23*$B$39*1024,0))</x:f>
        <x:v>203</x:v>
      </x:c>
      <x:c r="C10" s="14" t="n">
        <x:f>IF($B$41=0,B10,MIN(B10,$B$41))</x:f>
        <x:v>203</x:v>
      </x:c>
      <x:c r="D10" s="14" t="n">
        <x:f>IF(H10="Fits",MIN(C10/$B$38,$B$40/'Inputs and sources'!$B$6)*3600,"")</x:f>
        <x:v>84728.9005924489</x:v>
      </x:c>
      <x:c r="E10" s="14" t="n">
        <x:f>IF(H10="Fits",MIN(C10/$B$38,$B$40/'Inputs and sources'!$B$7)*3600,"")</x:f>
        <x:v>697307.9988206002</x:v>
      </x:c>
      <x:c r="F10" s="15" t="n">
        <x:f>IF(H10="Fits",$B$37/D10,"")</x:f>
        <x:v>11.802348348765435</x:v>
      </x:c>
      <x:c r="G10" s="15" t="n">
        <x:f>IF(H10="Fits",$B$37/E10,"")</x:f>
        <x:v>1.4340865179968698</x:v>
      </x:c>
      <x:c r="H10" s="16" t="str">
        <x:f>IF($B$45&lt;&gt;"Valid","Check inputs",IF($B$39&gt;'Inputs and sources'!B17,"Above share limit",IF($B$39*1024&lt;'Inputs and sources'!C17,"Below share minimum",IF($B$44&gt;$B$39,"Insufficient","Fits"))))</x:f>
        <x:v>Fits</x:v>
      </x:c>
    </x:row>
    <x:row r="11" ht="28" customHeight="1">
      <x:c r="A11" s="17" t="str">
        <x:v>SSD provisioned v1</x:v>
      </x:c>
      <x:c r="B11" s="18" t="n">
        <x:f>MIN('Inputs and sources'!F18,'Inputs and sources'!B24+ROUNDUP('Inputs and sources'!C24*$B$39*1024,0)+ROUNDUP('Inputs and sources'!D24*$B$39*1024,0))</x:f>
        <x:v>203</x:v>
      </x:c>
      <x:c r="C11" s="18" t="n">
        <x:f>IF($B$41=0,B11,MIN(B11,$B$41))</x:f>
        <x:v>203</x:v>
      </x:c>
      <x:c r="D11" s="18" t="n">
        <x:f>IF(H11="Fits",MIN(C11/$B$38,$B$40/'Inputs and sources'!$B$6)*3600,"")</x:f>
        <x:v>84728.9005924489</x:v>
      </x:c>
      <x:c r="E11" s="18" t="n">
        <x:f>IF(H11="Fits",MIN(C11/$B$38,$B$40/'Inputs and sources'!$B$7)*3600,"")</x:f>
        <x:v>697307.9988206002</x:v>
      </x:c>
      <x:c r="F11" s="19" t="n">
        <x:f>IF(H11="Fits",$B$37/D11,"")</x:f>
        <x:v>11.802348348765435</x:v>
      </x:c>
      <x:c r="G11" s="19" t="n">
        <x:f>IF(H11="Fits",$B$37/E11,"")</x:f>
        <x:v>1.4340865179968698</x:v>
      </x:c>
      <x:c r="H11" s="20" t="str">
        <x:f>IF($B$45&lt;&gt;"Valid","Check inputs",IF($B$39&gt;'Inputs and sources'!B18,"Above share limit",IF($B$39*1024&lt;'Inputs and sources'!C18,"Below share minimum",IF($B$44&gt;$B$39,"Insufficient","Fits"))))</x:f>
        <x:v>Fits</x:v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1" t="str">
        <x:v>Scenario assumptions</x:v>
      </x:c>
      <x:c r="B35" s="2"/>
      <x:c r="C35" s="2"/>
      <x:c r="D35" s="2"/>
      <x:c r="E35" s="2"/>
      <x:c r="F35" s="2"/>
      <x:c r="G35" s="2"/>
      <x:c r="H35" s="2"/>
    </x:row>
    <x:row r="36" ht="38" customHeight="1">
      <x:c r="A36" s="11" t="str">
        <x:v>Driver</x:v>
      </x:c>
      <x:c r="B36" s="11" t="str">
        <x:v>Editable value</x:v>
      </x:c>
      <x:c r="C36" s="2"/>
      <x:c r="D36" s="2"/>
      <x:c r="E36" s="2"/>
      <x:c r="F36" s="2"/>
      <x:c r="G36" s="2"/>
      <x:c r="H36" s="2"/>
    </x:row>
    <x:row r="37" ht="28" customHeight="1">
      <x:c r="A37" s="2" t="str">
        <x:v>Document count</x:v>
      </x:c>
      <x:c r="B37" s="24" t="n">
        <x:v>1000000</x:v>
      </x:c>
      <x:c r="C37" s="7" t="str">
        <x:v>One classification call per document. Read and API work overlap.</x:v>
      </x:c>
      <x:c r="D37" s="7"/>
      <x:c r="E37" s="7"/>
      <x:c r="F37" s="7"/>
      <x:c r="G37" s="7"/>
      <x:c r="H37" s="7"/>
    </x:row>
    <x:row r="38" ht="28" customHeight="1">
      <x:c r="A38" s="2" t="str">
        <x:v>Avg. file size (MiB)</x:v>
      </x:c>
      <x:c r="B38" s="23" t="n">
        <x:v>1</x:v>
      </x:c>
      <x:c r="C38" s="7" t="str">
        <x:v>Read throughput uses this byte size; API latency is held constant.</x:v>
      </x:c>
      <x:c r="D38" s="7"/>
      <x:c r="E38" s="7"/>
      <x:c r="F38" s="7"/>
      <x:c r="G38" s="7"/>
      <x:c r="H38" s="7"/>
    </x:row>
    <x:row r="39" ht="28" customHeight="1">
      <x:c r="A39" s="2" t="str">
        <x:v>Share capacity (TiB)</x:v>
      </x:c>
      <x:c r="B39" s="23" t="n">
        <x:v>1</x:v>
      </x:c>
      <x:c r="C39" s="7" t="str">
        <x:v>Document bytes must fit the share. Allow additional free-space headroom.</x:v>
      </x:c>
      <x:c r="D39" s="7"/>
      <x:c r="E39" s="7"/>
      <x:c r="F39" s="7"/>
      <x:c r="G39" s="7"/>
      <x:c r="H39" s="7"/>
    </x:row>
    <x:row r="40" ht="28" customHeight="1">
      <x:c r="A40" s="2" t="str">
        <x:v>Concurrent API calls</x:v>
      </x:c>
      <x:c r="B40" s="24" t="n">
        <x:v>50</x:v>
      </x:c>
      <x:c r="C40" s="7" t="str">
        <x:v>Concurrency is an extrapolation. The API account quotas are not modeled.</x:v>
      </x:c>
      <x:c r="D40" s="7"/>
      <x:c r="E40" s="7"/>
      <x:c r="F40" s="7"/>
      <x:c r="G40" s="7"/>
      <x:c r="H40" s="7"/>
    </x:row>
    <x:row r="41" ht="28" customHeight="1">
      <x:c r="A41" s="2" t="str">
        <x:v>Network cap (MiB/s)</x:v>
      </x:c>
      <x:c r="B41" s="23" t="n">
        <x:v>0</x:v>
      </x:c>
      <x:c r="C41" s="7" t="str">
        <x:v>Zero means no extra cap. Enter an achieved network/VM limit to cap read rate.</x:v>
      </x:c>
      <x:c r="D41" s="7"/>
      <x:c r="E41" s="7"/>
      <x:c r="F41" s="7"/>
      <x:c r="G41" s="7"/>
      <x:c r="H41" s="7"/>
    </x:row>
    <x:row r="42" ht="28" customHeight="1">
      <x:c r="A42" s="2" t="str">
        <x:v>HDD paygo rate (MiB/s)</x:v>
      </x:c>
      <x:c r="B42" s="23" t="n">
        <x:v>100</x:v>
      </x:c>
      <x:c r="C42" s="7" t="str">
        <x:v>Illustrative achieved-read assumption for the three HDD pay-as-you-go tiers.</x:v>
      </x:c>
      <x:c r="D42" s="7"/>
      <x:c r="E42" s="7"/>
      <x:c r="F42" s="7"/>
      <x:c r="G42" s="7"/>
      <x:c r="H42" s="7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2" t="str">
        <x:v>Total document data (TiB)</x:v>
      </x:c>
      <x:c r="B44" s="25" t="n">
        <x:f>B37*B38/1048576</x:f>
        <x:v>0.95367431640625</x:v>
      </x:c>
      <x:c r="C44" s="2"/>
      <x:c r="D44" s="2"/>
      <x:c r="E44" s="2"/>
      <x:c r="F44" s="2"/>
      <x:c r="G44" s="2"/>
      <x:c r="H44" s="2"/>
    </x:row>
    <x:row r="45" ht="24" customHeight="1">
      <x:c r="A45" s="2" t="str">
        <x:v>Input status</x:v>
      </x:c>
      <x:c r="B45" s="2" t="str">
        <x:f>IF(AND(ISNUMBER(B37),B37&gt;=1,B37=INT(B37),ISNUMBER(B38),B38&gt;=0.01,ISNUMBER(B39),B39&gt;=0.03125,ISNUMBER(B40),B40&gt;=1,B40&lt;=1000,B40=INT(B40),ISNUMBER(B41),B41&gt;=0,ISNUMBER(B42),B42&gt;=1,B42&lt;=6400),"Valid","Check inputs")</x:f>
        <x:v>Valid</x:v>
      </x:c>
      <x:c r="C45" s="2"/>
      <x:c r="D45" s="2"/>
      <x:c r="E45" s="2"/>
      <x:c r="F45" s="2"/>
      <x:c r="G45" s="2"/>
      <x:c r="H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6" customHeight="1">
      <x:c r="A47" s="7" t="str">
        <x:v>Estimated ceilings, not observed million-document throughput. File metadata operations, extraction/OCR, database writes, retries, competing traffic and API request/token quotas can lower actual rates.</x:v>
      </x:c>
      <x:c r="B47" s="7"/>
      <x:c r="C47" s="7"/>
      <x:c r="D47" s="7"/>
      <x:c r="E47" s="7"/>
      <x:c r="F47" s="7"/>
      <x:c r="G47" s="7"/>
      <x:c r="H47" s="7"/>
    </x:row>
    <x:row r="48" ht="26" customHeight="1">
      <x:c r="A48" s="7"/>
      <x:c r="B48" s="7"/>
      <x:c r="C48" s="7"/>
      <x:c r="D48" s="7"/>
      <x:c r="E48" s="7"/>
      <x:c r="F48" s="7"/>
      <x:c r="G48" s="7"/>
      <x:c r="H48" s="7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</x:row>
    <x:row r="50" ht="26" customHeight="1">
      <x:c r="A50" s="7" t="str">
        <x:v>Responses and Decisions use the same tested Luna model. Decisions returns classification/confidence without written classification notes. Additional explanation calls and human review are excluded.</x:v>
      </x:c>
      <x:c r="B50" s="7"/>
      <x:c r="C50" s="7"/>
      <x:c r="D50" s="7"/>
      <x:c r="E50" s="7"/>
      <x:c r="F50" s="7"/>
      <x:c r="G50" s="7"/>
      <x:c r="H50" s="7"/>
    </x:row>
    <x:row r="51" ht="26" customHeight="1">
      <x:c r="A51" s="7"/>
      <x:c r="B51" s="7"/>
      <x:c r="C51" s="7"/>
      <x:c r="D51" s="7"/>
      <x:c r="E51" s="7"/>
      <x:c r="F51" s="7"/>
      <x:c r="G51" s="7"/>
      <x:c r="H51" s="7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6" customHeight="1">
      <x:c r="A53" s="7" t="str">
        <x:v>Amber cells are editable. The table and chart recalculate from these assumptions. Provisioned tiers use capacity-based baseline recommendations; pay-as-you-go HDD uses the assumed rate.</x:v>
      </x:c>
      <x:c r="B53" s="7"/>
      <x:c r="C53" s="7"/>
      <x:c r="D53" s="7"/>
      <x:c r="E53" s="7"/>
      <x:c r="F53" s="7"/>
      <x:c r="G53" s="7"/>
      <x:c r="H53" s="7"/>
    </x:row>
    <x:row r="54" ht="26" customHeight="1">
      <x:c r="A54" s="7"/>
      <x:c r="B54" s="7"/>
      <x:c r="C54" s="7"/>
      <x:c r="D54" s="7"/>
      <x:c r="E54" s="7"/>
      <x:c r="F54" s="7"/>
      <x:c r="G54" s="7"/>
      <x:c r="H54" s="7"/>
    </x:row>
  </x:sheetData>
  <x:mergeCells>
    <x:mergeCell ref="A3:H3"/>
    <x:mergeCell ref="C37:H37"/>
    <x:mergeCell ref="C38:H38"/>
    <x:mergeCell ref="C39:H39"/>
    <x:mergeCell ref="C40:H40"/>
    <x:mergeCell ref="C41:H41"/>
    <x:mergeCell ref="C42:H42"/>
    <x:mergeCell ref="A47:H48"/>
    <x:mergeCell ref="A50:H51"/>
    <x:mergeCell ref="A53:H54"/>
  </x:mergeCells>
  <x:conditionalFormatting sqref="B45:B45">
    <x:cfRule type="containsText" dxfId="0" priority="1" operator="containsText" text="Check"/>
  </x:conditionalFormatting>
  <x:conditionalFormatting sqref="H6:H11">
    <x:cfRule type="expression" dxfId="1" priority="2">
      <x:formula>H6&lt;&gt;"Fits"</x:formula>
    </x:cfRule>
  </x:conditionalFormatting>
  <x:dataValidations count="6">
    <x:dataValidation type="whole" operator="between" sqref="B37">
      <x:formula1>1</x:formula1>
      <x:formula2>1000000000</x:formula2>
    </x:dataValidation>
    <x:dataValidation type="whole" operator="between" sqref="B40">
      <x:formula1>1</x:formula1>
      <x:formula2>1000</x:formula2>
    </x:dataValidation>
    <x:dataValidation type="decimal" operator="between" sqref="B38">
      <x:formula1>0.01</x:formula1>
      <x:formula2>1000</x:formula2>
    </x:dataValidation>
    <x:dataValidation type="decimal" operator="between" sqref="B39">
      <x:formula1>0.03125</x:formula1>
      <x:formula2>256</x:formula2>
    </x:dataValidation>
    <x:dataValidation type="decimal" operator="between" sqref="B41">
      <x:formula1>0</x:formula1>
      <x:formula2>100000</x:formula2>
    </x:dataValidation>
    <x:dataValidation type="decimal" operator="between" sqref="B42">
      <x:formula1>1</x:formula1>
      <x:formula2>6400</x:formula2>
    </x:dataValidation>
  </x:dataValidations>
  <x:pageMargins left="0.7" right="0.7" top="0.75" bottom="0.75" header="0.3" footer="0.3"/>
  <x:drawing xmlns:r="http://schemas.openxmlformats.org/officeDocument/2006/relationships" r:id="Rff6ae796e54d4bfe"/>
</x:worksheet>
</file>

<file path=xl/worksheets/sheet2.xml><?xml version="1.0" encoding="utf-8"?>
<x:worksheet xmlns:x="http://schemas.openxmlformats.org/spreadsheetml/2006/main">
  <x:sheetPr>
    <x:tabColor rgb="FF326B9B"/>
  </x:sheetPr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18" hidden="0" customWidth="1"/>
    <x:col min="4" max="4" width="20" hidden="0" customWidth="1"/>
    <x:col min="5" max="5" width="17" hidden="0" customWidth="1"/>
    <x:col min="6" max="6" width="18" hidden="0" customWidth="1"/>
    <x:col min="7" max="7" width="5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8" customHeight="1">
      <x:c r="A2" s="4" t="str">
        <x:v>Benchmarks, Azure limits and sources</x:v>
      </x:c>
      <x:c r="B2" s="5"/>
      <x:c r="C2" s="5"/>
      <x:c r="D2" s="5"/>
      <x:c r="E2" s="5"/>
      <x:c r="F2" s="5"/>
      <x:c r="G2" s="5"/>
    </x:row>
    <x:row r="3" ht="24" customHeight="1">
      <x:c r="A3" s="2"/>
      <x:c r="B3" s="2"/>
      <x:c r="C3" s="2"/>
      <x:c r="D3" s="2"/>
      <x:c r="E3" s="2"/>
      <x:c r="F3" s="2"/>
      <x:c r="G3" s="2"/>
    </x:row>
    <x:row r="4" ht="24" customHeight="1">
      <x:c r="A4" s="2"/>
      <x:c r="B4" s="2"/>
      <x:c r="C4" s="2"/>
      <x:c r="D4" s="2"/>
      <x:c r="E4" s="2"/>
      <x:c r="F4" s="2"/>
      <x:c r="G4" s="2"/>
    </x:row>
    <x:row r="5" ht="38" customHeight="1">
      <x:c r="A5" s="11" t="str">
        <x:v>Measured classification API</x:v>
      </x:c>
      <x:c r="B5" s="11" t="str">
        <x:v>Mean latency (s)</x:v>
      </x:c>
      <x:c r="C5" s="11" t="str">
        <x:v>Evidence</x:v>
      </x:c>
      <x:c r="D5" s="2"/>
      <x:c r="E5" s="2"/>
      <x:c r="F5" s="2"/>
      <x:c r="G5" s="2"/>
    </x:row>
    <x:row r="6" ht="24" customHeight="1">
      <x:c r="A6" s="2" t="str">
        <x:v>Luna Responses</x:v>
      </x:c>
      <x:c r="B6" s="26" t="n">
        <x:v>2.1244227027777782</x:v>
      </x:c>
      <x:c r="C6" s="2" t="str">
        <x:v>Local synthetic corpus</x:v>
      </x:c>
      <x:c r="D6" s="2"/>
      <x:c r="E6" s="2"/>
      <x:c r="F6" s="2"/>
      <x:c r="G6" s="2"/>
    </x:row>
    <x:row r="7" ht="24" customHeight="1">
      <x:c r="A7" s="2" t="str">
        <x:v>Luna Decisions</x:v>
      </x:c>
      <x:c r="B7" s="26" t="n">
        <x:v>0.2581355732394366</x:v>
      </x:c>
      <x:c r="C7" s="2" t="str">
        <x:v>Local synthetic corpus</x:v>
      </x:c>
      <x:c r="D7" s="2"/>
      <x:c r="E7" s="2"/>
      <x:c r="F7" s="2"/>
      <x:c r="G7" s="2"/>
    </x:row>
    <x:row r="8" ht="24" customHeight="1">
      <x:c r="A8" s="2"/>
      <x:c r="B8" s="2"/>
      <x:c r="C8" s="2"/>
      <x:c r="D8" s="2"/>
      <x:c r="E8" s="2"/>
      <x:c r="F8" s="2"/>
      <x:c r="G8" s="2"/>
    </x:row>
    <x:row r="9" ht="32" customHeight="1">
      <x:c r="A9" s="7" t="str">
        <x:v>Benchmark: local decisions-benchmark metrics.json, classification task. Small synthetic files; high concurrency and larger-document latency were not measured.</x:v>
      </x:c>
      <x:c r="B9" s="7"/>
      <x:c r="C9" s="7"/>
      <x:c r="D9" s="7"/>
      <x:c r="E9" s="7"/>
      <x:c r="F9" s="7"/>
      <x:c r="G9" s="7"/>
    </x:row>
    <x:row r="10" ht="24" customHeight="1">
      <x:c r="A10" s="2"/>
      <x:c r="B10" s="2"/>
      <x:c r="C10" s="2"/>
      <x:c r="D10" s="2"/>
      <x:c r="E10" s="2"/>
      <x:c r="F10" s="2"/>
      <x:c r="G10" s="2"/>
    </x:row>
    <x:row r="11" ht="24" customHeight="1">
      <x:c r="A11" s="2"/>
      <x:c r="B11" s="2"/>
      <x:c r="C11" s="2"/>
      <x:c r="D11" s="2"/>
      <x:c r="E11" s="2"/>
      <x:c r="F11" s="2"/>
      <x:c r="G11" s="2"/>
    </x:row>
    <x:row r="12" ht="52" customHeight="1">
      <x:c r="A12" s="11" t="str">
        <x:v>Azure Files drive</x:v>
      </x:c>
      <x:c r="B12" s="11" t="str">
        <x:v>Maximum share TiB</x:v>
      </x:c>
      <x:c r="C12" s="11" t="str">
        <x:v>Minimum share GiB</x:v>
      </x:c>
      <x:c r="D12" s="11" t="str">
        <x:v>Max. data IOPS</x:v>
      </x:c>
      <x:c r="E12" s="11" t="str">
        <x:v>Min. provisioned MiB/s</x:v>
      </x:c>
      <x:c r="F12" s="11" t="str">
        <x:v>Max. read MiB/s</x:v>
      </x:c>
      <x:c r="G12" s="11" t="str">
        <x:v>Throughput scope</x:v>
      </x:c>
    </x:row>
    <x:row r="13" ht="38" customHeight="1">
      <x:c r="A13" s="2" t="str">
        <x:v>HDD Transaction optimized</x:v>
      </x:c>
      <x:c r="B13" s="12" t="n">
        <x:v>100</x:v>
      </x:c>
      <x:c r="C13" s="12"/>
      <x:c r="D13" s="12" t="n">
        <x:v>20000</x:v>
      </x:c>
      <x:c r="E13" s="12"/>
      <x:c r="F13" s="12" t="n">
        <x:v>6400</x:v>
      </x:c>
      <x:c r="G13" s="6" t="str">
        <x:v>Shared account default ceiling; assumed rate used</x:v>
      </x:c>
    </x:row>
    <x:row r="14" ht="38" customHeight="1">
      <x:c r="A14" s="2" t="str">
        <x:v>HDD Hot</x:v>
      </x:c>
      <x:c r="B14" s="12" t="n">
        <x:v>100</x:v>
      </x:c>
      <x:c r="C14" s="12"/>
      <x:c r="D14" s="12" t="n">
        <x:v>20000</x:v>
      </x:c>
      <x:c r="E14" s="12"/>
      <x:c r="F14" s="12" t="n">
        <x:v>6400</x:v>
      </x:c>
      <x:c r="G14" s="6" t="str">
        <x:v>Shared account default ceiling; assumed rate used</x:v>
      </x:c>
    </x:row>
    <x:row r="15" ht="38" customHeight="1">
      <x:c r="A15" s="2" t="str">
        <x:v>HDD Cool</x:v>
      </x:c>
      <x:c r="B15" s="12" t="n">
        <x:v>100</x:v>
      </x:c>
      <x:c r="C15" s="12"/>
      <x:c r="D15" s="12" t="n">
        <x:v>20000</x:v>
      </x:c>
      <x:c r="E15" s="12"/>
      <x:c r="F15" s="12" t="n">
        <x:v>6400</x:v>
      </x:c>
      <x:c r="G15" s="6" t="str">
        <x:v>Shared account default ceiling; assumed rate used</x:v>
      </x:c>
    </x:row>
    <x:row r="16" ht="38" customHeight="1">
      <x:c r="A16" s="2" t="str">
        <x:v>HDD provisioned v2</x:v>
      </x:c>
      <x:c r="B16" s="12" t="n">
        <x:v>256</x:v>
      </x:c>
      <x:c r="C16" s="12" t="n">
        <x:v>32</x:v>
      </x:c>
      <x:c r="D16" s="12" t="n">
        <x:v>50000</x:v>
      </x:c>
      <x:c r="E16" s="12" t="n">
        <x:v>60</x:v>
      </x:c>
      <x:c r="F16" s="12" t="n">
        <x:v>5120</x:v>
      </x:c>
      <x:c r="G16" s="6" t="str">
        <x:v>Provisioned share limit</x:v>
      </x:c>
    </x:row>
    <x:row r="17" ht="38" customHeight="1">
      <x:c r="A17" s="2" t="str">
        <x:v>SSD provisioned v2</x:v>
      </x:c>
      <x:c r="B17" s="12" t="n">
        <x:v>256</x:v>
      </x:c>
      <x:c r="C17" s="12" t="n">
        <x:v>32</x:v>
      </x:c>
      <x:c r="D17" s="12" t="n">
        <x:v>102400</x:v>
      </x:c>
      <x:c r="E17" s="12" t="n">
        <x:v>100</x:v>
      </x:c>
      <x:c r="F17" s="12" t="n">
        <x:v>10340</x:v>
      </x:c>
      <x:c r="G17" s="6" t="str">
        <x:v>Provisioned share limit</x:v>
      </x:c>
    </x:row>
    <x:row r="18" ht="38" customHeight="1">
      <x:c r="A18" s="2" t="str">
        <x:v>SSD provisioned v1</x:v>
      </x:c>
      <x:c r="B18" s="12" t="n">
        <x:v>100</x:v>
      </x:c>
      <x:c r="C18" s="12" t="n">
        <x:v>100</x:v>
      </x:c>
      <x:c r="D18" s="12" t="n">
        <x:v>102400</x:v>
      </x:c>
      <x:c r="E18" s="12" t="n">
        <x:v>110</x:v>
      </x:c>
      <x:c r="F18" s="12" t="n">
        <x:v>10340</x:v>
      </x:c>
      <x:c r="G18" s="6" t="str">
        <x:v>Provisioned share limit</x:v>
      </x:c>
    </x:row>
    <x:row r="19" ht="24" customHeight="1">
      <x:c r="A19" s="2"/>
      <x:c r="B19" s="2"/>
      <x:c r="C19" s="2"/>
      <x:c r="D19" s="2"/>
      <x:c r="E19" s="2"/>
      <x:c r="F19" s="2"/>
      <x:c r="G19" s="2"/>
    </x:row>
    <x:row r="20" ht="24" customHeight="1">
      <x:c r="A20" s="2"/>
      <x:c r="B20" s="2"/>
      <x:c r="C20" s="2"/>
      <x:c r="D20" s="2"/>
      <x:c r="E20" s="2"/>
      <x:c r="F20" s="2"/>
      <x:c r="G20" s="2"/>
    </x:row>
    <x:row r="21" ht="48" customHeight="1">
      <x:c r="A21" s="11" t="str">
        <x:v>Capacity-based baseline</x:v>
      </x:c>
      <x:c r="B21" s="11" t="str">
        <x:v>Base read MiB/s</x:v>
      </x:c>
      <x:c r="C21" s="11" t="str">
        <x:v>Read slope per GiB</x:v>
      </x:c>
      <x:c r="D21" s="11" t="str">
        <x:v>Second read slope</x:v>
      </x:c>
      <x:c r="E21" s="11" t="str">
        <x:v>Base data IOPS</x:v>
      </x:c>
      <x:c r="F21" s="11" t="str">
        <x:v>IOPS slope per GiB</x:v>
      </x:c>
      <x:c r="G21" s="2"/>
    </x:row>
    <x:row r="22" ht="24" customHeight="1">
      <x:c r="A22" s="2" t="str">
        <x:v>HDD provisioned v2</x:v>
      </x:c>
      <x:c r="B22" s="27" t="n">
        <x:v>60</x:v>
      </x:c>
      <x:c r="C22" s="27" t="n">
        <x:v>0.02</x:v>
      </x:c>
      <x:c r="D22" s="27" t="n">
        <x:v>0</x:v>
      </x:c>
      <x:c r="E22" s="27" t="n">
        <x:v>1000</x:v>
      </x:c>
      <x:c r="F22" s="27" t="n">
        <x:v>0.2</x:v>
      </x:c>
      <x:c r="G22" s="2"/>
    </x:row>
    <x:row r="23" ht="24" customHeight="1">
      <x:c r="A23" s="2" t="str">
        <x:v>SSD provisioned v2</x:v>
      </x:c>
      <x:c r="B23" s="27" t="n">
        <x:v>100</x:v>
      </x:c>
      <x:c r="C23" s="27" t="n">
        <x:v>0.1</x:v>
      </x:c>
      <x:c r="D23" s="27" t="n">
        <x:v>0</x:v>
      </x:c>
      <x:c r="E23" s="27" t="n">
        <x:v>3000</x:v>
      </x:c>
      <x:c r="F23" s="27" t="n">
        <x:v>1</x:v>
      </x:c>
      <x:c r="G23" s="2"/>
    </x:row>
    <x:row r="24" ht="24" customHeight="1">
      <x:c r="A24" s="2" t="str">
        <x:v>SSD provisioned v1</x:v>
      </x:c>
      <x:c r="B24" s="27" t="n">
        <x:v>100</x:v>
      </x:c>
      <x:c r="C24" s="27" t="n">
        <x:v>0.04</x:v>
      </x:c>
      <x:c r="D24" s="27" t="n">
        <x:v>0.06</x:v>
      </x:c>
      <x:c r="E24" s="27" t="n">
        <x:v>3000</x:v>
      </x:c>
      <x:c r="F24" s="27" t="n">
        <x:v>1</x:v>
      </x:c>
      <x:c r="G24" s="2"/>
    </x:row>
    <x:row r="25" ht="24" customHeight="1">
      <x:c r="A25" s="2"/>
      <x:c r="B25" s="2"/>
      <x:c r="C25" s="2"/>
      <x:c r="D25" s="2"/>
      <x:c r="E25" s="2"/>
      <x:c r="F25" s="2"/>
      <x:c r="G25" s="2"/>
    </x:row>
    <x:row r="26" ht="27" customHeight="1">
      <x:c r="A26" s="7" t="str">
        <x:v>Baseline read = base + ROUNDUP(slope × provisioned GiB) + ROUNDUP(second slope × provisioned GiB), capped at the share maximum. Provisioned v2 throughput and IOPS can be set independently; these estimates use the recommended baseline.</x:v>
      </x:c>
      <x:c r="B26" s="7"/>
      <x:c r="C26" s="7"/>
      <x:c r="D26" s="7"/>
      <x:c r="E26" s="7"/>
      <x:c r="F26" s="7"/>
      <x:c r="G26" s="7"/>
    </x:row>
    <x:row r="27" ht="27" customHeight="1">
      <x:c r="A27" s="7"/>
      <x:c r="B27" s="7"/>
      <x:c r="C27" s="7"/>
      <x:c r="D27" s="7"/>
      <x:c r="E27" s="7"/>
      <x:c r="F27" s="7"/>
      <x:c r="G27" s="7"/>
    </x:row>
    <x:row r="28" ht="24" customHeight="1">
      <x:c r="A28" s="2"/>
      <x:c r="B28" s="2"/>
      <x:c r="C28" s="2"/>
      <x:c r="D28" s="2"/>
      <x:c r="E28" s="2"/>
      <x:c r="F28" s="2"/>
      <x:c r="G28" s="2"/>
    </x:row>
    <x:row r="29" ht="24" customHeight="1">
      <x:c r="A29" s="21" t="str">
        <x:v>Sources reviewed October 8, 2026</x:v>
      </x:c>
      <x:c r="B29" s="2"/>
      <x:c r="C29" s="2"/>
      <x:c r="D29" s="2"/>
      <x:c r="E29" s="2"/>
      <x:c r="F29" s="2"/>
      <x:c r="G29" s="2"/>
    </x:row>
    <x:row r="30" ht="24" customHeight="1">
      <x:c r="A30" s="7" t="str">
        <x:v>Azure Files limits: https://learn.microsoft.com/en-us/azure/storage/files/storage-files-scale-targets</x:v>
      </x:c>
      <x:c r="B30" s="7"/>
      <x:c r="C30" s="7"/>
      <x:c r="D30" s="7"/>
      <x:c r="E30" s="7"/>
      <x:c r="F30" s="7"/>
      <x:c r="G30" s="7"/>
    </x:row>
    <x:row r="31" ht="24" customHeight="1">
      <x:c r="A31" s="7"/>
      <x:c r="B31" s="7"/>
      <x:c r="C31" s="7"/>
      <x:c r="D31" s="7"/>
      <x:c r="E31" s="7"/>
      <x:c r="F31" s="7"/>
      <x:c r="G31" s="7"/>
    </x:row>
    <x:row r="32" ht="24" customHeight="1">
      <x:c r="A32" s="7" t="str">
        <x:v>Azure Files provisioning formulas: https://learn.microsoft.com/en-us/azure/storage/files/understanding-billing</x:v>
      </x:c>
      <x:c r="B32" s="7"/>
      <x:c r="C32" s="7"/>
      <x:c r="D32" s="7"/>
      <x:c r="E32" s="7"/>
      <x:c r="F32" s="7"/>
      <x:c r="G32" s="7"/>
    </x:row>
    <x:row r="33" ht="24" customHeight="1">
      <x:c r="A33" s="7"/>
      <x:c r="B33" s="7"/>
      <x:c r="C33" s="7"/>
      <x:c r="D33" s="7"/>
      <x:c r="E33" s="7"/>
      <x:c r="F33" s="7"/>
      <x:c r="G33" s="7"/>
    </x:row>
    <x:row r="34" ht="24" customHeight="1">
      <x:c r="A34" s="7" t="str">
        <x:v>Azure Files architecture: https://learn.microsoft.com/en-us/azure/well-architected/service-guides/azure-files</x:v>
      </x:c>
      <x:c r="B34" s="7"/>
      <x:c r="C34" s="7"/>
      <x:c r="D34" s="7"/>
      <x:c r="E34" s="7"/>
      <x:c r="F34" s="7"/>
      <x:c r="G34" s="7"/>
    </x:row>
    <x:row r="35" ht="24" customHeight="1">
      <x:c r="A35" s="7"/>
      <x:c r="B35" s="7"/>
      <x:c r="C35" s="7"/>
      <x:c r="D35" s="7"/>
      <x:c r="E35" s="7"/>
      <x:c r="F35" s="7"/>
      <x:c r="G35" s="7"/>
    </x:row>
    <x:row r="36" ht="24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7" t="str">
        <x:v>Pay-as-you-go Hot, Cool and Transaction Optimized share HDD performance limits. The account read ceiling rises to 25,600 MiB/s in selected regions, including Canada Central; it is not dedicated per-share throughput.</x:v>
      </x:c>
      <x:c r="B37" s="7"/>
      <x:c r="C37" s="7"/>
      <x:c r="D37" s="7"/>
      <x:c r="E37" s="7"/>
      <x:c r="F37" s="7"/>
      <x:c r="G37" s="7"/>
    </x:row>
    <x:row r="38" ht="26" customHeight="1">
      <x:c r="A38" s="7"/>
      <x:c r="B38" s="7"/>
      <x:c r="C38" s="7"/>
      <x:c r="D38" s="7"/>
      <x:c r="E38" s="7"/>
      <x:c r="F38" s="7"/>
      <x:c r="G38" s="7"/>
    </x:row>
    <x:row r="39" ht="24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7" t="str">
        <x:v>Azure metadata IOPS are a separate constraint. HDD metadata limit: 12,000 IOPS. SSD: 12,000 without metadata caching, up to 35,000 with caching. IOPS count operations, not documents.</x:v>
      </x:c>
      <x:c r="B40" s="7"/>
      <x:c r="C40" s="7"/>
      <x:c r="D40" s="7"/>
      <x:c r="E40" s="7"/>
      <x:c r="F40" s="7"/>
      <x:c r="G40" s="7"/>
    </x:row>
    <x:row r="41" ht="26" customHeight="1">
      <x:c r="A41" s="7"/>
      <x:c r="B41" s="7"/>
      <x:c r="C41" s="7"/>
      <x:c r="D41" s="7"/>
      <x:c r="E41" s="7"/>
      <x:c r="F41" s="7"/>
      <x:c r="G41" s="7"/>
    </x:row>
    <x:row r="42" ht="24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7" t="str">
        <x:v>Documents/hour = MIN(effective read MiB/s ÷ average document MiB, concurrent calls ÷ measured seconds/document) × 3,600. Hours = document count ÷ documents/hour. MiB and TiB use binary units.</x:v>
      </x:c>
      <x:c r="B43" s="7"/>
      <x:c r="C43" s="7"/>
      <x:c r="D43" s="7"/>
      <x:c r="E43" s="7"/>
      <x:c r="F43" s="7"/>
      <x:c r="G43" s="7"/>
    </x:row>
    <x:row r="44" ht="26" customHeight="1">
      <x:c r="A44" s="7"/>
      <x:c r="B44" s="7"/>
      <x:c r="C44" s="7"/>
      <x:c r="D44" s="7"/>
      <x:c r="E44" s="7"/>
      <x:c r="F44" s="7"/>
      <x:c r="G44" s="7"/>
    </x:row>
    <x:row r="45" ht="24" customHeight="1">
      <x:c r="A45" s="2"/>
      <x:c r="B45" s="2"/>
      <x:c r="C45" s="2"/>
      <x:c r="D45" s="2"/>
      <x:c r="E45" s="2"/>
      <x:c r="F45" s="2"/>
      <x:c r="G45" s="2"/>
    </x:row>
    <x:row r="46" ht="32" customHeight="1">
      <x:c r="A46" s="7" t="str">
        <x:v>Published maximum capacity and throughput are service limits. Account, region, redundancy, VM and network constraints can impose lower limits.</x:v>
      </x:c>
      <x:c r="B46" s="7"/>
      <x:c r="C46" s="7"/>
      <x:c r="D46" s="7"/>
      <x:c r="E46" s="7"/>
      <x:c r="F46" s="7"/>
      <x:c r="G46" s="7"/>
    </x:row>
  </x:sheetData>
  <x:mergeCells>
    <x:mergeCell ref="A9:G9"/>
    <x:mergeCell ref="A26:G27"/>
    <x:mergeCell ref="A30:G31"/>
    <x:mergeCell ref="A32:G33"/>
    <x:mergeCell ref="A34:G35"/>
    <x:mergeCell ref="A37:G38"/>
    <x:mergeCell ref="A40:G41"/>
    <x:mergeCell ref="A43:G44"/>
    <x:mergeCell ref="A46:G46"/>
  </x:mergeCells>
  <x:pageMargins left="0.7" right="0.7" top="0.75" bottom="0.75" header="0.3" footer="0.3"/>
</x:worksheet>
</file>